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make済み\"/>
    </mc:Choice>
  </mc:AlternateContent>
  <xr:revisionPtr revIDLastSave="0" documentId="13_ncr:1_{40D6A6A8-7EA6-4532-949F-3F8B50253FFC}" xr6:coauthVersionLast="47" xr6:coauthVersionMax="47" xr10:uidLastSave="{00000000-0000-0000-0000-000000000000}"/>
  <bookViews>
    <workbookView xWindow="3240" yWindow="630" windowWidth="23250" windowHeight="11385" xr2:uid="{00000000-000D-0000-FFFF-FFFF00000000}"/>
  </bookViews>
  <sheets>
    <sheet name="Sheet1" sheetId="1" r:id="rId1"/>
  </sheets>
  <definedNames>
    <definedName name="_xlnm.Print_Area" localSheetId="0">Sheet1!$B$2:$S$33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P31" i="1" s="1"/>
  <c r="I30" i="1"/>
  <c r="P30" i="1" s="1"/>
  <c r="I29" i="1"/>
  <c r="P29" i="1" s="1"/>
  <c r="I28" i="1"/>
  <c r="P28" i="1" s="1"/>
  <c r="I27" i="1"/>
  <c r="P27" i="1" s="1"/>
  <c r="I26" i="1"/>
  <c r="P26" i="1" s="1"/>
  <c r="I25" i="1"/>
  <c r="P25" i="1" s="1"/>
  <c r="I24" i="1"/>
  <c r="P24" i="1" s="1"/>
  <c r="I23" i="1"/>
  <c r="P23" i="1" s="1"/>
  <c r="I22" i="1"/>
  <c r="P22" i="1" s="1"/>
  <c r="I21" i="1"/>
  <c r="P21" i="1" s="1"/>
  <c r="I20" i="1"/>
  <c r="P20" i="1" s="1"/>
  <c r="I19" i="1"/>
  <c r="P19" i="1" s="1"/>
  <c r="I18" i="1"/>
  <c r="P18" i="1" s="1"/>
  <c r="I17" i="1"/>
  <c r="P17" i="1" s="1"/>
  <c r="I16" i="1"/>
  <c r="P16" i="1" s="1"/>
  <c r="I15" i="1"/>
  <c r="P15" i="1" s="1"/>
  <c r="I14" i="1"/>
  <c r="P14" i="1" s="1"/>
  <c r="I13" i="1"/>
  <c r="P13" i="1" s="1"/>
  <c r="I12" i="1"/>
  <c r="P12" i="1" s="1"/>
  <c r="I11" i="1"/>
  <c r="P11" i="1" s="1"/>
  <c r="Q11" i="1" s="1"/>
  <c r="I10" i="1"/>
  <c r="P10" i="1" s="1"/>
  <c r="I9" i="1"/>
  <c r="P9" i="1" s="1"/>
  <c r="I8" i="1"/>
  <c r="P8" i="1" s="1"/>
  <c r="I7" i="1"/>
  <c r="P7" i="1" s="1"/>
  <c r="I6" i="1"/>
  <c r="P6" i="1" s="1"/>
  <c r="I5" i="1"/>
  <c r="P5" i="1" s="1"/>
  <c r="P32" i="1" l="1"/>
  <c r="P33" i="1"/>
  <c r="Q12" i="1"/>
  <c r="Q13" i="1"/>
  <c r="Q29" i="1"/>
  <c r="Q6" i="1"/>
  <c r="Q22" i="1"/>
  <c r="Q15" i="1"/>
  <c r="Q8" i="1"/>
  <c r="Q24" i="1"/>
  <c r="Q9" i="1"/>
  <c r="Q17" i="1"/>
  <c r="Q25" i="1"/>
  <c r="Q5" i="1"/>
  <c r="Q21" i="1"/>
  <c r="Q14" i="1"/>
  <c r="Q30" i="1"/>
  <c r="Q7" i="1"/>
  <c r="Q23" i="1"/>
  <c r="Q16" i="1"/>
  <c r="Q10" i="1"/>
  <c r="Q18" i="1"/>
  <c r="Q26" i="1"/>
  <c r="Q19" i="1"/>
  <c r="Q27" i="1"/>
  <c r="Q20" i="1"/>
  <c r="Q28" i="1"/>
  <c r="Q31" i="1"/>
  <c r="J21" i="1"/>
  <c r="I33" i="1"/>
  <c r="J13" i="1"/>
  <c r="J6" i="1"/>
  <c r="J14" i="1"/>
  <c r="J22" i="1"/>
  <c r="J30" i="1"/>
  <c r="J29" i="1"/>
  <c r="J7" i="1"/>
  <c r="J15" i="1"/>
  <c r="J23" i="1"/>
  <c r="J25" i="1"/>
  <c r="J10" i="1"/>
  <c r="J9" i="1"/>
  <c r="J17" i="1"/>
  <c r="J18" i="1"/>
  <c r="J26" i="1"/>
  <c r="J11" i="1"/>
  <c r="J19" i="1"/>
  <c r="J27" i="1"/>
  <c r="J16" i="1"/>
  <c r="J12" i="1"/>
  <c r="J20" i="1"/>
  <c r="J28" i="1"/>
  <c r="J31" i="1"/>
  <c r="J8" i="1"/>
  <c r="J5" i="1"/>
  <c r="I32" i="1"/>
  <c r="J24" i="1"/>
  <c r="R13" i="1" l="1"/>
  <c r="R28" i="1"/>
  <c r="R27" i="1"/>
  <c r="R20" i="1"/>
  <c r="R19" i="1"/>
  <c r="R12" i="1"/>
  <c r="R25" i="1"/>
  <c r="R17" i="1"/>
  <c r="R9" i="1"/>
  <c r="R11" i="1"/>
  <c r="R21" i="1"/>
  <c r="R6" i="1"/>
  <c r="R26" i="1"/>
  <c r="R18" i="1"/>
  <c r="R10" i="1"/>
  <c r="R30" i="1"/>
  <c r="R24" i="1"/>
  <c r="R16" i="1"/>
  <c r="R8" i="1"/>
  <c r="R31" i="1"/>
  <c r="R23" i="1"/>
  <c r="R15" i="1"/>
  <c r="R7" i="1"/>
  <c r="R22" i="1"/>
  <c r="R14" i="1"/>
  <c r="R5" i="1"/>
  <c r="R29" i="1"/>
  <c r="K26" i="1"/>
  <c r="K18" i="1"/>
  <c r="K10" i="1"/>
  <c r="K31" i="1"/>
  <c r="K19" i="1"/>
  <c r="K28" i="1"/>
  <c r="K11" i="1"/>
  <c r="K15" i="1"/>
  <c r="K30" i="1"/>
  <c r="K23" i="1"/>
  <c r="K6" i="1"/>
  <c r="K14" i="1"/>
  <c r="K29" i="1"/>
  <c r="K21" i="1"/>
  <c r="K13" i="1"/>
  <c r="K5" i="1"/>
  <c r="K7" i="1"/>
  <c r="K22" i="1"/>
  <c r="K27" i="1"/>
  <c r="K20" i="1"/>
  <c r="K9" i="1"/>
  <c r="K24" i="1"/>
  <c r="K25" i="1"/>
  <c r="K12" i="1"/>
  <c r="K16" i="1"/>
  <c r="K17" i="1"/>
  <c r="K8" i="1"/>
</calcChain>
</file>

<file path=xl/sharedStrings.xml><?xml version="1.0" encoding="utf-8"?>
<sst xmlns="http://schemas.openxmlformats.org/spreadsheetml/2006/main" count="57" uniqueCount="56">
  <si>
    <t>freetemplate-download.com</t>
  </si>
  <si>
    <t>番号</t>
    <rPh sb="0" eb="2">
      <t>バンゴウ</t>
    </rPh>
    <phoneticPr fontId="1"/>
  </si>
  <si>
    <t>氏名</t>
    <rPh sb="0" eb="2">
      <t>シメイ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</si>
  <si>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</si>
  <si>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</si>
  <si>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</si>
  <si>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</si>
  <si>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</si>
  <si>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</si>
  <si>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</si>
  <si>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1さん</t>
  </si>
  <si>
    <t>2さん</t>
  </si>
  <si>
    <t>3さん</t>
  </si>
  <si>
    <t>4さん</t>
  </si>
  <si>
    <t>5さん</t>
  </si>
  <si>
    <t>6さん</t>
  </si>
  <si>
    <t>7さん</t>
  </si>
  <si>
    <t>8さん</t>
  </si>
  <si>
    <t>9さん</t>
  </si>
  <si>
    <t>10さん</t>
  </si>
  <si>
    <t>11さん</t>
  </si>
  <si>
    <t>12さん</t>
  </si>
  <si>
    <t>13さん</t>
  </si>
  <si>
    <t>14さん</t>
  </si>
  <si>
    <t>15さん</t>
  </si>
  <si>
    <t>16さん</t>
  </si>
  <si>
    <t>17さん</t>
  </si>
  <si>
    <t>18さん</t>
  </si>
  <si>
    <t>19さん</t>
  </si>
  <si>
    <t>20さん</t>
  </si>
  <si>
    <t>21さん</t>
  </si>
  <si>
    <t>22さん</t>
  </si>
  <si>
    <t>23さん</t>
  </si>
  <si>
    <t>24さん</t>
  </si>
  <si>
    <t>25さん</t>
  </si>
  <si>
    <t>26さん</t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</si>
  <si>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</si>
  <si>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</si>
  <si>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偏差値</t>
    <rPh sb="0" eb="3">
      <t>ヘンサチ</t>
    </rPh>
    <phoneticPr fontId="1"/>
  </si>
  <si>
    <t>備考</t>
    <rPh sb="0" eb="2">
      <t>ビコウ</t>
    </rPh>
    <phoneticPr fontId="1"/>
  </si>
  <si>
    <t>成績処理表</t>
    <rPh sb="0" eb="2">
      <t>セイセキ</t>
    </rPh>
    <rPh sb="2" eb="4">
      <t>ショリ</t>
    </rPh>
    <rPh sb="4" eb="5">
      <t>ヒョウ</t>
    </rPh>
    <phoneticPr fontId="1"/>
  </si>
  <si>
    <t>年　　　　　組</t>
    <rPh sb="0" eb="1">
      <t>ネン</t>
    </rPh>
    <rPh sb="6" eb="7">
      <t>クミ</t>
    </rPh>
    <phoneticPr fontId="1"/>
  </si>
  <si>
    <t>○テスト結果</t>
    <rPh sb="4" eb="6">
      <t>ケッカ</t>
    </rPh>
    <phoneticPr fontId="1"/>
  </si>
  <si>
    <t>体調不良</t>
    <rPh sb="0" eb="4">
      <t>タイチョウフリョウ</t>
    </rPh>
    <phoneticPr fontId="1"/>
  </si>
  <si>
    <t>遅刻10分</t>
    <rPh sb="0" eb="2">
      <t>チコク</t>
    </rPh>
    <rPh sb="4" eb="5">
      <t>フン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</si>
  <si>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</si>
  <si>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</si>
  <si>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</si>
  <si>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体育</t>
    <rPh sb="0" eb="2">
      <t>タイイク</t>
    </rPh>
    <phoneticPr fontId="1"/>
  </si>
  <si>
    <t>技家</t>
    <rPh sb="0" eb="1">
      <t>ワザ</t>
    </rPh>
    <rPh sb="1" eb="2">
      <t>イエ</t>
    </rPh>
    <phoneticPr fontId="1"/>
  </si>
  <si>
    <t>9教科合計</t>
    <rPh sb="1" eb="3">
      <t>キョウカ</t>
    </rPh>
    <rPh sb="3" eb="5">
      <t>ゴウケイ</t>
    </rPh>
    <phoneticPr fontId="1"/>
  </si>
  <si>
    <t>順位</t>
    <rPh sb="0" eb="2">
      <t>ジュンイ</t>
    </rPh>
    <phoneticPr fontId="1"/>
  </si>
  <si>
    <t>9教科平均</t>
    <rPh sb="1" eb="3">
      <t>キョウカ</t>
    </rPh>
    <rPh sb="3" eb="5">
      <t>ヘイキン</t>
    </rPh>
    <phoneticPr fontId="1"/>
  </si>
  <si>
    <t>9教科標準偏差</t>
    <rPh sb="1" eb="3">
      <t>キョウカ</t>
    </rPh>
    <rPh sb="3" eb="5">
      <t>ヒョウジュン</t>
    </rPh>
    <rPh sb="5" eb="7">
      <t>ヘンサ</t>
    </rPh>
    <phoneticPr fontId="1"/>
  </si>
  <si>
    <t>27さん</t>
    <phoneticPr fontId="1"/>
  </si>
  <si>
    <t>○中学校　担任　〇</t>
    <rPh sb="1" eb="4">
      <t>チュウガッコウ</t>
    </rPh>
    <rPh sb="5" eb="7">
      <t>タンニン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</si>
</sst>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0.0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name val="Meiryo UI"/>
      <family val="3"/>
      <charset val="128"/>
    </font>
    <font>
      <sz val="14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6" xfId="0" applyNumberFormat="1" applyFont="1" applyBorder="1">
      <alignment vertical="center"/>
    </xf>
    <xf numFmtId="0" fontId="8" fillId="0" borderId="8" xfId="0" applyNumberFormat="1" applyFont="1" applyFill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0" borderId="21" xfId="0" applyNumberFormat="1" applyFont="1" applyBorder="1">
      <alignment vertical="center"/>
    </xf>
    <xf numFmtId="0" fontId="6" fillId="0" borderId="2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1" fontId="6" fillId="0" borderId="7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tabSelected="1" workbookViewId="0"/>
  </sheetViews>
  <sheetFormatPr defaultRowHeight="15.75" x14ac:dyDescent="0.15"/>
  <cols>
    <col min="1" max="1" width="3.75" style="5" customWidth="1"/>
    <col min="2" max="2" width="6" style="5" customWidth="1"/>
    <col min="3" max="3" width="17" style="5" customWidth="1"/>
    <col min="4" max="8" width="6.75" style="5" customWidth="1"/>
    <col min="9" max="9" width="7.75" style="5" customWidth="1"/>
    <col min="10" max="10" width="7" style="5" customWidth="1"/>
    <col min="11" max="11" width="7.75" style="5" customWidth="1"/>
    <col min="12" max="15" width="6.625" style="5" customWidth="1"/>
    <col min="16" max="16" width="7.75" style="5" customWidth="1"/>
    <col min="17" max="17" width="7.125" style="5" customWidth="1"/>
    <col min="18" max="18" width="7.75" style="5" customWidth="1"/>
    <col min="19" max="19" width="14" style="5" customWidth="1"/>
    <col min="20" max="16384" width="9" style="5"/>
  </cols>
  <sheetData>
    <row r="1" spans="1:19" s="2" customFormat="1" ht="22.5" customHeight="1" x14ac:dyDescent="0.15">
      <c r="A1" s="1" t="s">
        <v>0</v>
      </c>
    </row>
    <row r="2" spans="1:19" s="2" customFormat="1" ht="30" customHeight="1" x14ac:dyDescent="0.25">
      <c r="A2" s="3"/>
      <c r="B2" s="8" t="s">
        <v>40</v>
      </c>
      <c r="C2" s="8"/>
      <c r="D2" s="22" t="s">
        <v>41</v>
      </c>
      <c r="E2" s="22"/>
      <c r="F2" s="22"/>
      <c r="G2" s="9"/>
      <c r="H2" s="23" t="s">
        <v>45</v>
      </c>
      <c r="I2" s="23"/>
      <c r="J2" s="23"/>
      <c r="K2" s="9"/>
      <c r="L2" s="22" t="s">
        <v>42</v>
      </c>
      <c r="M2" s="22"/>
      <c r="N2" s="22"/>
      <c r="O2" s="9"/>
      <c r="P2" s="9"/>
      <c r="Q2" s="9"/>
      <c r="R2" s="30" t="s">
        <v>55</v>
      </c>
      <c r="S2" s="30"/>
    </row>
    <row r="3" spans="1:19" s="2" customFormat="1" ht="9" customHeight="1" thickBot="1" x14ac:dyDescent="0.2">
      <c r="A3" s="3"/>
      <c r="B3" s="4"/>
      <c r="C3" s="4"/>
      <c r="D3" s="10"/>
      <c r="G3" s="10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s="2" customFormat="1" ht="18.75" customHeight="1" x14ac:dyDescent="0.15">
      <c r="A4" s="3"/>
      <c r="B4" s="15" t="s">
        <v>1</v>
      </c>
      <c r="C4" s="26" t="s">
        <v>2</v>
      </c>
      <c r="D4" s="53" t="s">
        <v>3</v>
      </c>
      <c r="E4" s="16" t="s">
        <v>4</v>
      </c>
      <c r="F4" s="16" t="s">
        <v>5</v>
      </c>
      <c r="G4" s="16" t="s">
        <v>6</v>
      </c>
      <c r="H4" s="54" t="s">
        <v>7</v>
      </c>
      <c r="I4" s="55" t="s">
        <v>8</v>
      </c>
      <c r="J4" s="16" t="s">
        <v>9</v>
      </c>
      <c r="K4" s="26" t="s">
        <v>38</v>
      </c>
      <c r="L4" s="15" t="s">
        <v>46</v>
      </c>
      <c r="M4" s="16" t="s">
        <v>47</v>
      </c>
      <c r="N4" s="16" t="s">
        <v>48</v>
      </c>
      <c r="O4" s="16" t="s">
        <v>49</v>
      </c>
      <c r="P4" s="56" t="s">
        <v>50</v>
      </c>
      <c r="Q4" s="16" t="s">
        <v>51</v>
      </c>
      <c r="R4" s="17" t="s">
        <v>38</v>
      </c>
      <c r="S4" s="57" t="s">
        <v>39</v>
      </c>
    </row>
    <row r="5" spans="1:19" s="2" customFormat="1" ht="18.75" customHeight="1" x14ac:dyDescent="0.15">
      <c r="A5" s="3"/>
      <c r="B5" s="18">
        <v>1</v>
      </c>
      <c r="C5" s="58" t="s">
        <v>10</v>
      </c>
      <c r="D5" s="59">
        <v>54</v>
      </c>
      <c r="E5" s="19">
        <v>51</v>
      </c>
      <c r="F5" s="19">
        <v>91</v>
      </c>
      <c r="G5" s="19">
        <v>81</v>
      </c>
      <c r="H5" s="60">
        <v>51</v>
      </c>
      <c r="I5" s="61">
        <f>SUM(D5:H5)</f>
        <v>328</v>
      </c>
      <c r="J5" s="19">
        <f>RANK(I5,$I$5:$I$31)</f>
        <v>10</v>
      </c>
      <c r="K5" s="27">
        <f>(I5-$I$32)/$I$33*10+50</f>
        <v>51.832094455283723</v>
      </c>
      <c r="L5" s="62">
        <v>54</v>
      </c>
      <c r="M5" s="20">
        <v>37</v>
      </c>
      <c r="N5" s="20">
        <v>28</v>
      </c>
      <c r="O5" s="63">
        <v>30</v>
      </c>
      <c r="P5" s="64">
        <f>I5+SUM(L5:O5)</f>
        <v>477</v>
      </c>
      <c r="Q5" s="19">
        <f>RANK(P5,$P$5:$P$31)</f>
        <v>27</v>
      </c>
      <c r="R5" s="65">
        <f>(P5-$P$32)/$P$33*10+50</f>
        <v>32.52265030468719</v>
      </c>
      <c r="S5" s="66"/>
    </row>
    <row r="6" spans="1:19" s="2" customFormat="1" ht="18.75" customHeight="1" x14ac:dyDescent="0.15">
      <c r="A6" s="3"/>
      <c r="B6" s="11">
        <v>2</v>
      </c>
      <c r="C6" s="40" t="s">
        <v>11</v>
      </c>
      <c r="D6" s="45">
        <v>89</v>
      </c>
      <c r="E6" s="6">
        <v>53</v>
      </c>
      <c r="F6" s="6">
        <v>28</v>
      </c>
      <c r="G6" s="6">
        <v>49</v>
      </c>
      <c r="H6" s="46">
        <v>68</v>
      </c>
      <c r="I6" s="43">
        <f t="shared" ref="I6:I31" si="0">SUM(D6:H6)</f>
        <v>287</v>
      </c>
      <c r="J6" s="6">
        <f>RANK(I6,$I$5:$I$31)</f>
        <v>19</v>
      </c>
      <c r="K6" s="28">
        <f>(I6-$I$32)/$I$33*10+50</f>
        <v>43.310545875455659</v>
      </c>
      <c r="L6" s="36">
        <v>35</v>
      </c>
      <c r="M6" s="12">
        <v>52</v>
      </c>
      <c r="N6" s="12">
        <v>97</v>
      </c>
      <c r="O6" s="51">
        <v>74</v>
      </c>
      <c r="P6" s="49">
        <f t="shared" ref="P6:P31" si="1">I6+SUM(L6:O6)</f>
        <v>545</v>
      </c>
      <c r="Q6" s="6">
        <f>RANK(P6,$P$5:$P$31)</f>
        <v>17</v>
      </c>
      <c r="R6" s="37">
        <f>(P6-$P$32)/$P$33*10+50</f>
        <v>45.404390184492215</v>
      </c>
      <c r="S6" s="34" t="s">
        <v>43</v>
      </c>
    </row>
    <row r="7" spans="1:19" s="2" customFormat="1" ht="18.75" customHeight="1" x14ac:dyDescent="0.15">
      <c r="A7" s="3"/>
      <c r="B7" s="11">
        <v>3</v>
      </c>
      <c r="C7" s="40" t="s">
        <v>12</v>
      </c>
      <c r="D7" s="45">
        <v>95</v>
      </c>
      <c r="E7" s="6">
        <v>59</v>
      </c>
      <c r="F7" s="6">
        <v>60</v>
      </c>
      <c r="G7" s="6">
        <v>76</v>
      </c>
      <c r="H7" s="46">
        <v>96</v>
      </c>
      <c r="I7" s="43">
        <f t="shared" si="0"/>
        <v>386</v>
      </c>
      <c r="J7" s="6">
        <f>RANK(I7,$I$5:$I$31)</f>
        <v>4</v>
      </c>
      <c r="K7" s="28">
        <f>(I7-$I$32)/$I$33*10+50</f>
        <v>63.886968056016116</v>
      </c>
      <c r="L7" s="36">
        <v>90</v>
      </c>
      <c r="M7" s="12">
        <v>28</v>
      </c>
      <c r="N7" s="12">
        <v>85</v>
      </c>
      <c r="O7" s="51">
        <v>61</v>
      </c>
      <c r="P7" s="49">
        <f t="shared" si="1"/>
        <v>650</v>
      </c>
      <c r="Q7" s="6">
        <f>RANK(P7,$P$5:$P$31)</f>
        <v>3</v>
      </c>
      <c r="R7" s="37">
        <f>(P7-$P$32)/$P$33*10+50</f>
        <v>65.295312057720579</v>
      </c>
      <c r="S7" s="34"/>
    </row>
    <row r="8" spans="1:19" s="2" customFormat="1" ht="18.75" customHeight="1" x14ac:dyDescent="0.15">
      <c r="A8" s="3"/>
      <c r="B8" s="11">
        <v>4</v>
      </c>
      <c r="C8" s="40" t="s">
        <v>13</v>
      </c>
      <c r="D8" s="45">
        <v>82</v>
      </c>
      <c r="E8" s="6">
        <v>27</v>
      </c>
      <c r="F8" s="6">
        <v>34</v>
      </c>
      <c r="G8" s="6">
        <v>98</v>
      </c>
      <c r="H8" s="46">
        <v>44</v>
      </c>
      <c r="I8" s="43">
        <f t="shared" si="0"/>
        <v>285</v>
      </c>
      <c r="J8" s="6">
        <f>RANK(I8,$I$5:$I$31)</f>
        <v>20</v>
      </c>
      <c r="K8" s="28">
        <f>(I8-$I$32)/$I$33*10+50</f>
        <v>42.894860578878678</v>
      </c>
      <c r="L8" s="36">
        <v>82</v>
      </c>
      <c r="M8" s="12">
        <v>32</v>
      </c>
      <c r="N8" s="12">
        <v>34</v>
      </c>
      <c r="O8" s="51">
        <v>78</v>
      </c>
      <c r="P8" s="49">
        <f t="shared" si="1"/>
        <v>511</v>
      </c>
      <c r="Q8" s="6">
        <f>RANK(P8,$P$5:$P$31)</f>
        <v>26</v>
      </c>
      <c r="R8" s="37">
        <f>(P8-$P$32)/$P$33*10+50</f>
        <v>38.963520244589702</v>
      </c>
      <c r="S8" s="34" t="s">
        <v>44</v>
      </c>
    </row>
    <row r="9" spans="1:19" s="2" customFormat="1" ht="18.75" customHeight="1" x14ac:dyDescent="0.15">
      <c r="A9" s="3"/>
      <c r="B9" s="11">
        <v>5</v>
      </c>
      <c r="C9" s="40" t="s">
        <v>14</v>
      </c>
      <c r="D9" s="45">
        <v>46</v>
      </c>
      <c r="E9" s="6">
        <v>86</v>
      </c>
      <c r="F9" s="6">
        <v>76</v>
      </c>
      <c r="G9" s="6">
        <v>89</v>
      </c>
      <c r="H9" s="46">
        <v>48</v>
      </c>
      <c r="I9" s="43">
        <f t="shared" si="0"/>
        <v>345</v>
      </c>
      <c r="J9" s="6">
        <f>RANK(I9,$I$5:$I$31)</f>
        <v>7</v>
      </c>
      <c r="K9" s="28">
        <f>(I9-$I$32)/$I$33*10+50</f>
        <v>55.365419476188045</v>
      </c>
      <c r="L9" s="36">
        <v>80</v>
      </c>
      <c r="M9" s="12">
        <v>53</v>
      </c>
      <c r="N9" s="12">
        <v>68</v>
      </c>
      <c r="O9" s="51">
        <v>25</v>
      </c>
      <c r="P9" s="49">
        <f t="shared" si="1"/>
        <v>571</v>
      </c>
      <c r="Q9" s="6">
        <f>RANK(P9,$P$5:$P$31)</f>
        <v>11</v>
      </c>
      <c r="R9" s="37">
        <f>(P9-$P$32)/$P$33*10+50</f>
        <v>50.329761315005904</v>
      </c>
      <c r="S9" s="34"/>
    </row>
    <row r="10" spans="1:19" s="2" customFormat="1" ht="18.75" customHeight="1" x14ac:dyDescent="0.15">
      <c r="A10" s="3"/>
      <c r="B10" s="11">
        <v>6</v>
      </c>
      <c r="C10" s="40" t="s">
        <v>15</v>
      </c>
      <c r="D10" s="45">
        <v>88</v>
      </c>
      <c r="E10" s="6">
        <v>77</v>
      </c>
      <c r="F10" s="6">
        <v>85</v>
      </c>
      <c r="G10" s="6">
        <v>84</v>
      </c>
      <c r="H10" s="46">
        <v>90</v>
      </c>
      <c r="I10" s="43">
        <f t="shared" si="0"/>
        <v>424</v>
      </c>
      <c r="J10" s="6">
        <f>RANK(I10,$I$5:$I$31)</f>
        <v>1</v>
      </c>
      <c r="K10" s="28">
        <f>(I10-$I$32)/$I$33*10+50</f>
        <v>71.784988690978707</v>
      </c>
      <c r="L10" s="36">
        <v>90</v>
      </c>
      <c r="M10" s="12">
        <v>49</v>
      </c>
      <c r="N10" s="12">
        <v>46</v>
      </c>
      <c r="O10" s="51">
        <v>81</v>
      </c>
      <c r="P10" s="49">
        <f t="shared" si="1"/>
        <v>690</v>
      </c>
      <c r="Q10" s="6">
        <f>RANK(P10,$P$5:$P$31)</f>
        <v>1</v>
      </c>
      <c r="R10" s="37">
        <f>(P10-$P$32)/$P$33*10+50</f>
        <v>72.872806104664704</v>
      </c>
      <c r="S10" s="34"/>
    </row>
    <row r="11" spans="1:19" s="2" customFormat="1" ht="18.75" customHeight="1" x14ac:dyDescent="0.15">
      <c r="A11" s="3"/>
      <c r="B11" s="11">
        <v>7</v>
      </c>
      <c r="C11" s="40" t="s">
        <v>16</v>
      </c>
      <c r="D11" s="45">
        <v>83</v>
      </c>
      <c r="E11" s="6">
        <v>68</v>
      </c>
      <c r="F11" s="6">
        <v>53</v>
      </c>
      <c r="G11" s="6">
        <v>41</v>
      </c>
      <c r="H11" s="46">
        <v>52</v>
      </c>
      <c r="I11" s="43">
        <f t="shared" si="0"/>
        <v>297</v>
      </c>
      <c r="J11" s="6">
        <f>RANK(I11,$I$5:$I$31)</f>
        <v>18</v>
      </c>
      <c r="K11" s="28">
        <f>(I11-$I$32)/$I$33*10+50</f>
        <v>45.388972358340553</v>
      </c>
      <c r="L11" s="36">
        <v>90</v>
      </c>
      <c r="M11" s="12">
        <v>80</v>
      </c>
      <c r="N11" s="12">
        <v>41</v>
      </c>
      <c r="O11" s="51">
        <v>99</v>
      </c>
      <c r="P11" s="49">
        <f t="shared" si="1"/>
        <v>607</v>
      </c>
      <c r="Q11" s="6">
        <f>RANK(P11,$P$5:$P$31)</f>
        <v>7</v>
      </c>
      <c r="R11" s="37">
        <f>(P11-$P$32)/$P$33*10+50</f>
        <v>57.149505957255627</v>
      </c>
      <c r="S11" s="34"/>
    </row>
    <row r="12" spans="1:19" s="2" customFormat="1" ht="18.75" customHeight="1" x14ac:dyDescent="0.15">
      <c r="A12" s="3"/>
      <c r="B12" s="11">
        <v>8</v>
      </c>
      <c r="C12" s="40" t="s">
        <v>17</v>
      </c>
      <c r="D12" s="45">
        <v>65</v>
      </c>
      <c r="E12" s="6">
        <v>91</v>
      </c>
      <c r="F12" s="6">
        <v>93</v>
      </c>
      <c r="G12" s="6">
        <v>90</v>
      </c>
      <c r="H12" s="46">
        <v>65</v>
      </c>
      <c r="I12" s="43">
        <f t="shared" si="0"/>
        <v>404</v>
      </c>
      <c r="J12" s="6">
        <f>RANK(I12,$I$5:$I$31)</f>
        <v>2</v>
      </c>
      <c r="K12" s="28">
        <f>(I12-$I$32)/$I$33*10+50</f>
        <v>67.628135725208921</v>
      </c>
      <c r="L12" s="36">
        <v>27</v>
      </c>
      <c r="M12" s="12">
        <v>45</v>
      </c>
      <c r="N12" s="12">
        <v>39</v>
      </c>
      <c r="O12" s="51">
        <v>32</v>
      </c>
      <c r="P12" s="49">
        <f t="shared" si="1"/>
        <v>547</v>
      </c>
      <c r="Q12" s="6">
        <f>RANK(P12,$P$5:$P$31)</f>
        <v>16</v>
      </c>
      <c r="R12" s="37">
        <f>(P12-$P$32)/$P$33*10+50</f>
        <v>45.783264886839426</v>
      </c>
      <c r="S12" s="34"/>
    </row>
    <row r="13" spans="1:19" s="2" customFormat="1" ht="18.75" customHeight="1" x14ac:dyDescent="0.15">
      <c r="A13" s="3"/>
      <c r="B13" s="11">
        <v>9</v>
      </c>
      <c r="C13" s="40" t="s">
        <v>18</v>
      </c>
      <c r="D13" s="45">
        <v>43</v>
      </c>
      <c r="E13" s="6">
        <v>89</v>
      </c>
      <c r="F13" s="6">
        <v>44</v>
      </c>
      <c r="G13" s="6">
        <v>69</v>
      </c>
      <c r="H13" s="46">
        <v>58</v>
      </c>
      <c r="I13" s="43">
        <f t="shared" si="0"/>
        <v>303</v>
      </c>
      <c r="J13" s="6">
        <f>RANK(I13,$I$5:$I$31)</f>
        <v>17</v>
      </c>
      <c r="K13" s="28">
        <f>(I13-$I$32)/$I$33*10+50</f>
        <v>46.63602824807149</v>
      </c>
      <c r="L13" s="36">
        <v>65</v>
      </c>
      <c r="M13" s="12">
        <v>79</v>
      </c>
      <c r="N13" s="12">
        <v>77</v>
      </c>
      <c r="O13" s="51">
        <v>46</v>
      </c>
      <c r="P13" s="49">
        <f t="shared" si="1"/>
        <v>570</v>
      </c>
      <c r="Q13" s="6">
        <f>RANK(P13,$P$5:$P$31)</f>
        <v>12</v>
      </c>
      <c r="R13" s="37">
        <f>(P13-$P$32)/$P$33*10+50</f>
        <v>50.140323963832302</v>
      </c>
      <c r="S13" s="34"/>
    </row>
    <row r="14" spans="1:19" s="2" customFormat="1" ht="18.75" customHeight="1" x14ac:dyDescent="0.15">
      <c r="A14" s="3"/>
      <c r="B14" s="11">
        <v>10</v>
      </c>
      <c r="C14" s="40" t="s">
        <v>19</v>
      </c>
      <c r="D14" s="45">
        <v>31</v>
      </c>
      <c r="E14" s="6">
        <v>43</v>
      </c>
      <c r="F14" s="6">
        <v>84</v>
      </c>
      <c r="G14" s="6">
        <v>81</v>
      </c>
      <c r="H14" s="46">
        <v>97</v>
      </c>
      <c r="I14" s="43">
        <f t="shared" si="0"/>
        <v>336</v>
      </c>
      <c r="J14" s="6">
        <f>RANK(I14,$I$5:$I$31)</f>
        <v>9</v>
      </c>
      <c r="K14" s="28">
        <f>(I14-$I$32)/$I$33*10+50</f>
        <v>53.494835641591642</v>
      </c>
      <c r="L14" s="36">
        <v>89</v>
      </c>
      <c r="M14" s="12">
        <v>63</v>
      </c>
      <c r="N14" s="12">
        <v>92</v>
      </c>
      <c r="O14" s="51">
        <v>96</v>
      </c>
      <c r="P14" s="49">
        <f t="shared" si="1"/>
        <v>676</v>
      </c>
      <c r="Q14" s="6">
        <f>RANK(P14,$P$5:$P$31)</f>
        <v>2</v>
      </c>
      <c r="R14" s="37">
        <f>(P14-$P$32)/$P$33*10+50</f>
        <v>70.220683188234261</v>
      </c>
      <c r="S14" s="34"/>
    </row>
    <row r="15" spans="1:19" s="2" customFormat="1" ht="18.75" customHeight="1" x14ac:dyDescent="0.15">
      <c r="A15" s="3"/>
      <c r="B15" s="11">
        <v>11</v>
      </c>
      <c r="C15" s="40" t="s">
        <v>20</v>
      </c>
      <c r="D15" s="45">
        <v>35</v>
      </c>
      <c r="E15" s="6">
        <v>53</v>
      </c>
      <c r="F15" s="6">
        <v>71</v>
      </c>
      <c r="G15" s="6">
        <v>54</v>
      </c>
      <c r="H15" s="46">
        <v>25</v>
      </c>
      <c r="I15" s="43">
        <f t="shared" si="0"/>
        <v>238</v>
      </c>
      <c r="J15" s="6">
        <f>RANK(I15,$I$5:$I$31)</f>
        <v>27</v>
      </c>
      <c r="K15" s="28">
        <f>(I15-$I$32)/$I$33*10+50</f>
        <v>33.126256109319684</v>
      </c>
      <c r="L15" s="36">
        <v>30</v>
      </c>
      <c r="M15" s="12">
        <v>95</v>
      </c>
      <c r="N15" s="12">
        <v>55</v>
      </c>
      <c r="O15" s="51">
        <v>96</v>
      </c>
      <c r="P15" s="49">
        <f t="shared" si="1"/>
        <v>514</v>
      </c>
      <c r="Q15" s="6">
        <f>RANK(P15,$P$5:$P$31)</f>
        <v>25</v>
      </c>
      <c r="R15" s="37">
        <f>(P15-$P$32)/$P$33*10+50</f>
        <v>39.531832298110515</v>
      </c>
      <c r="S15" s="34"/>
    </row>
    <row r="16" spans="1:19" s="2" customFormat="1" ht="18.75" customHeight="1" x14ac:dyDescent="0.15">
      <c r="A16" s="3"/>
      <c r="B16" s="11">
        <v>12</v>
      </c>
      <c r="C16" s="40" t="s">
        <v>21</v>
      </c>
      <c r="D16" s="45">
        <v>42</v>
      </c>
      <c r="E16" s="6">
        <v>88</v>
      </c>
      <c r="F16" s="6">
        <v>60</v>
      </c>
      <c r="G16" s="6">
        <v>67</v>
      </c>
      <c r="H16" s="46">
        <v>70</v>
      </c>
      <c r="I16" s="43">
        <f t="shared" si="0"/>
        <v>327</v>
      </c>
      <c r="J16" s="6">
        <f>RANK(I16,$I$5:$I$31)</f>
        <v>12</v>
      </c>
      <c r="K16" s="28">
        <f>(I16-$I$32)/$I$33*10+50</f>
        <v>51.62425180699524</v>
      </c>
      <c r="L16" s="36">
        <v>25</v>
      </c>
      <c r="M16" s="12">
        <v>71</v>
      </c>
      <c r="N16" s="12">
        <v>80</v>
      </c>
      <c r="O16" s="51">
        <v>73</v>
      </c>
      <c r="P16" s="49">
        <f t="shared" si="1"/>
        <v>576</v>
      </c>
      <c r="Q16" s="6">
        <f>RANK(P16,$P$5:$P$31)</f>
        <v>9</v>
      </c>
      <c r="R16" s="37">
        <f>(P16-$P$32)/$P$33*10+50</f>
        <v>51.276948070873921</v>
      </c>
      <c r="S16" s="34"/>
    </row>
    <row r="17" spans="1:19" s="2" customFormat="1" ht="18.75" customHeight="1" x14ac:dyDescent="0.15">
      <c r="A17" s="3"/>
      <c r="B17" s="11">
        <v>13</v>
      </c>
      <c r="C17" s="40" t="s">
        <v>22</v>
      </c>
      <c r="D17" s="45">
        <v>36</v>
      </c>
      <c r="E17" s="6">
        <v>97</v>
      </c>
      <c r="F17" s="6">
        <v>45</v>
      </c>
      <c r="G17" s="6">
        <v>79</v>
      </c>
      <c r="H17" s="46">
        <v>71</v>
      </c>
      <c r="I17" s="43">
        <f t="shared" si="0"/>
        <v>328</v>
      </c>
      <c r="J17" s="6">
        <f>RANK(I17,$I$5:$I$31)</f>
        <v>10</v>
      </c>
      <c r="K17" s="28">
        <f>(I17-$I$32)/$I$33*10+50</f>
        <v>51.832094455283723</v>
      </c>
      <c r="L17" s="36">
        <v>33</v>
      </c>
      <c r="M17" s="12">
        <v>47</v>
      </c>
      <c r="N17" s="12">
        <v>81</v>
      </c>
      <c r="O17" s="51">
        <v>30</v>
      </c>
      <c r="P17" s="49">
        <f t="shared" si="1"/>
        <v>519</v>
      </c>
      <c r="Q17" s="6">
        <f>RANK(P17,$P$5:$P$31)</f>
        <v>24</v>
      </c>
      <c r="R17" s="37">
        <f>(P17-$P$32)/$P$33*10+50</f>
        <v>40.479019053978533</v>
      </c>
      <c r="S17" s="34"/>
    </row>
    <row r="18" spans="1:19" s="2" customFormat="1" ht="18.75" customHeight="1" x14ac:dyDescent="0.15">
      <c r="A18" s="3"/>
      <c r="B18" s="11">
        <v>14</v>
      </c>
      <c r="C18" s="40" t="s">
        <v>23</v>
      </c>
      <c r="D18" s="45">
        <v>89</v>
      </c>
      <c r="E18" s="6">
        <v>58</v>
      </c>
      <c r="F18" s="6">
        <v>39</v>
      </c>
      <c r="G18" s="6">
        <v>84</v>
      </c>
      <c r="H18" s="46">
        <v>75</v>
      </c>
      <c r="I18" s="43">
        <f t="shared" si="0"/>
        <v>345</v>
      </c>
      <c r="J18" s="6">
        <f>RANK(I18,$I$5:$I$31)</f>
        <v>7</v>
      </c>
      <c r="K18" s="28">
        <f>(I18-$I$32)/$I$33*10+50</f>
        <v>55.365419476188045</v>
      </c>
      <c r="L18" s="36">
        <v>46</v>
      </c>
      <c r="M18" s="12">
        <v>65</v>
      </c>
      <c r="N18" s="12">
        <v>44</v>
      </c>
      <c r="O18" s="51">
        <v>25</v>
      </c>
      <c r="P18" s="49">
        <f t="shared" si="1"/>
        <v>525</v>
      </c>
      <c r="Q18" s="6">
        <f>RANK(P18,$P$5:$P$31)</f>
        <v>22</v>
      </c>
      <c r="R18" s="37">
        <f>(P18-$P$32)/$P$33*10+50</f>
        <v>41.615643161020152</v>
      </c>
      <c r="S18" s="34"/>
    </row>
    <row r="19" spans="1:19" s="2" customFormat="1" ht="18.75" customHeight="1" x14ac:dyDescent="0.15">
      <c r="A19" s="3"/>
      <c r="B19" s="11">
        <v>15</v>
      </c>
      <c r="C19" s="40" t="s">
        <v>24</v>
      </c>
      <c r="D19" s="45">
        <v>46</v>
      </c>
      <c r="E19" s="6">
        <v>32</v>
      </c>
      <c r="F19" s="6">
        <v>42</v>
      </c>
      <c r="G19" s="6">
        <v>38</v>
      </c>
      <c r="H19" s="46">
        <v>85</v>
      </c>
      <c r="I19" s="43">
        <f t="shared" si="0"/>
        <v>243</v>
      </c>
      <c r="J19" s="6">
        <f>RANK(I19,$I$5:$I$31)</f>
        <v>26</v>
      </c>
      <c r="K19" s="28">
        <f>(I19-$I$32)/$I$33*10+50</f>
        <v>34.165469350762123</v>
      </c>
      <c r="L19" s="36">
        <v>100</v>
      </c>
      <c r="M19" s="12">
        <v>54</v>
      </c>
      <c r="N19" s="12">
        <v>87</v>
      </c>
      <c r="O19" s="51">
        <v>42</v>
      </c>
      <c r="P19" s="49">
        <f t="shared" si="1"/>
        <v>526</v>
      </c>
      <c r="Q19" s="6">
        <f>RANK(P19,$P$5:$P$31)</f>
        <v>21</v>
      </c>
      <c r="R19" s="37">
        <f>(P19-$P$32)/$P$33*10+50</f>
        <v>41.805080512193754</v>
      </c>
      <c r="S19" s="34"/>
    </row>
    <row r="20" spans="1:19" s="2" customFormat="1" ht="18.75" customHeight="1" x14ac:dyDescent="0.15">
      <c r="A20" s="3"/>
      <c r="B20" s="11">
        <v>16</v>
      </c>
      <c r="C20" s="40" t="s">
        <v>25</v>
      </c>
      <c r="D20" s="45">
        <v>61</v>
      </c>
      <c r="E20" s="6">
        <v>47</v>
      </c>
      <c r="F20" s="6">
        <v>94</v>
      </c>
      <c r="G20" s="6">
        <v>75</v>
      </c>
      <c r="H20" s="46">
        <v>47</v>
      </c>
      <c r="I20" s="43">
        <f t="shared" si="0"/>
        <v>324</v>
      </c>
      <c r="J20" s="6">
        <f>RANK(I20,$I$5:$I$31)</f>
        <v>13</v>
      </c>
      <c r="K20" s="28">
        <f>(I20-$I$32)/$I$33*10+50</f>
        <v>51.000723862129767</v>
      </c>
      <c r="L20" s="36">
        <v>37</v>
      </c>
      <c r="M20" s="12">
        <v>68</v>
      </c>
      <c r="N20" s="12">
        <v>97</v>
      </c>
      <c r="O20" s="51">
        <v>30</v>
      </c>
      <c r="P20" s="49">
        <f t="shared" si="1"/>
        <v>556</v>
      </c>
      <c r="Q20" s="6">
        <f>RANK(P20,$P$5:$P$31)</f>
        <v>15</v>
      </c>
      <c r="R20" s="37">
        <f>(P20-$P$32)/$P$33*10+50</f>
        <v>47.488201047401859</v>
      </c>
      <c r="S20" s="34"/>
    </row>
    <row r="21" spans="1:19" s="2" customFormat="1" ht="18.75" customHeight="1" x14ac:dyDescent="0.15">
      <c r="A21" s="3"/>
      <c r="B21" s="11">
        <v>17</v>
      </c>
      <c r="C21" s="40" t="s">
        <v>26</v>
      </c>
      <c r="D21" s="45">
        <v>86</v>
      </c>
      <c r="E21" s="6">
        <v>44</v>
      </c>
      <c r="F21" s="6">
        <v>74</v>
      </c>
      <c r="G21" s="6">
        <v>92</v>
      </c>
      <c r="H21" s="46">
        <v>71</v>
      </c>
      <c r="I21" s="43">
        <f t="shared" si="0"/>
        <v>367</v>
      </c>
      <c r="J21" s="6">
        <f>RANK(I21,$I$5:$I$31)</f>
        <v>5</v>
      </c>
      <c r="K21" s="28">
        <f>(I21-$I$32)/$I$33*10+50</f>
        <v>59.937957738534813</v>
      </c>
      <c r="L21" s="36">
        <v>42</v>
      </c>
      <c r="M21" s="12">
        <v>100</v>
      </c>
      <c r="N21" s="12">
        <v>51</v>
      </c>
      <c r="O21" s="51">
        <v>68</v>
      </c>
      <c r="P21" s="49">
        <f t="shared" si="1"/>
        <v>628</v>
      </c>
      <c r="Q21" s="6">
        <f>RANK(P21,$P$5:$P$31)</f>
        <v>5</v>
      </c>
      <c r="R21" s="37">
        <f>(P21-$P$32)/$P$33*10+50</f>
        <v>61.127690331901299</v>
      </c>
      <c r="S21" s="34"/>
    </row>
    <row r="22" spans="1:19" s="2" customFormat="1" ht="18.75" customHeight="1" x14ac:dyDescent="0.15">
      <c r="A22" s="3"/>
      <c r="B22" s="11">
        <v>18</v>
      </c>
      <c r="C22" s="40" t="s">
        <v>27</v>
      </c>
      <c r="D22" s="45">
        <v>55</v>
      </c>
      <c r="E22" s="6">
        <v>66</v>
      </c>
      <c r="F22" s="6">
        <v>82</v>
      </c>
      <c r="G22" s="6">
        <v>67</v>
      </c>
      <c r="H22" s="46">
        <v>35</v>
      </c>
      <c r="I22" s="43">
        <f t="shared" si="0"/>
        <v>305</v>
      </c>
      <c r="J22" s="6">
        <f>RANK(I22,$I$5:$I$31)</f>
        <v>16</v>
      </c>
      <c r="K22" s="28">
        <f>(I22-$I$32)/$I$33*10+50</f>
        <v>47.051713544648472</v>
      </c>
      <c r="L22" s="36">
        <v>63</v>
      </c>
      <c r="M22" s="12">
        <v>49</v>
      </c>
      <c r="N22" s="12">
        <v>29</v>
      </c>
      <c r="O22" s="51">
        <v>85</v>
      </c>
      <c r="P22" s="49">
        <f t="shared" si="1"/>
        <v>531</v>
      </c>
      <c r="Q22" s="6">
        <f>RANK(P22,$P$5:$P$31)</f>
        <v>20</v>
      </c>
      <c r="R22" s="37">
        <f>(P22-$P$32)/$P$33*10+50</f>
        <v>42.752267268061772</v>
      </c>
      <c r="S22" s="34"/>
    </row>
    <row r="23" spans="1:19" s="2" customFormat="1" ht="18.75" customHeight="1" x14ac:dyDescent="0.15">
      <c r="A23" s="3"/>
      <c r="B23" s="11">
        <v>19</v>
      </c>
      <c r="C23" s="40" t="s">
        <v>28</v>
      </c>
      <c r="D23" s="45">
        <v>96</v>
      </c>
      <c r="E23" s="6">
        <v>87</v>
      </c>
      <c r="F23" s="6">
        <v>48</v>
      </c>
      <c r="G23" s="6">
        <v>53</v>
      </c>
      <c r="H23" s="46">
        <v>83</v>
      </c>
      <c r="I23" s="43">
        <f t="shared" si="0"/>
        <v>367</v>
      </c>
      <c r="J23" s="6">
        <f>RANK(I23,$I$5:$I$31)</f>
        <v>5</v>
      </c>
      <c r="K23" s="28">
        <f>(I23-$I$32)/$I$33*10+50</f>
        <v>59.937957738534813</v>
      </c>
      <c r="L23" s="36">
        <v>64</v>
      </c>
      <c r="M23" s="12">
        <v>46</v>
      </c>
      <c r="N23" s="12">
        <v>68</v>
      </c>
      <c r="O23" s="51">
        <v>71</v>
      </c>
      <c r="P23" s="49">
        <f t="shared" si="1"/>
        <v>616</v>
      </c>
      <c r="Q23" s="6">
        <f>RANK(P23,$P$5:$P$31)</f>
        <v>6</v>
      </c>
      <c r="R23" s="37">
        <f>(P23-$P$32)/$P$33*10+50</f>
        <v>58.85444211781806</v>
      </c>
      <c r="S23" s="34"/>
    </row>
    <row r="24" spans="1:19" s="2" customFormat="1" ht="18.75" customHeight="1" x14ac:dyDescent="0.15">
      <c r="A24" s="3"/>
      <c r="B24" s="11">
        <v>20</v>
      </c>
      <c r="C24" s="40" t="s">
        <v>29</v>
      </c>
      <c r="D24" s="45">
        <v>86</v>
      </c>
      <c r="E24" s="6">
        <v>37</v>
      </c>
      <c r="F24" s="6">
        <v>26</v>
      </c>
      <c r="G24" s="6">
        <v>50</v>
      </c>
      <c r="H24" s="46">
        <v>85</v>
      </c>
      <c r="I24" s="43">
        <f t="shared" si="0"/>
        <v>284</v>
      </c>
      <c r="J24" s="6">
        <f>RANK(I24,$I$5:$I$31)</f>
        <v>21</v>
      </c>
      <c r="K24" s="28">
        <f>(I24-$I$32)/$I$33*10+50</f>
        <v>42.687017930590194</v>
      </c>
      <c r="L24" s="36">
        <v>84</v>
      </c>
      <c r="M24" s="12">
        <v>41</v>
      </c>
      <c r="N24" s="12">
        <v>100</v>
      </c>
      <c r="O24" s="51">
        <v>56</v>
      </c>
      <c r="P24" s="49">
        <f t="shared" si="1"/>
        <v>565</v>
      </c>
      <c r="Q24" s="6">
        <f>RANK(P24,$P$5:$P$31)</f>
        <v>14</v>
      </c>
      <c r="R24" s="37">
        <f>(P24-$P$32)/$P$33*10+50</f>
        <v>49.193137207964284</v>
      </c>
      <c r="S24" s="34"/>
    </row>
    <row r="25" spans="1:19" s="2" customFormat="1" ht="18.75" customHeight="1" x14ac:dyDescent="0.15">
      <c r="A25" s="3"/>
      <c r="B25" s="11">
        <v>21</v>
      </c>
      <c r="C25" s="40" t="s">
        <v>30</v>
      </c>
      <c r="D25" s="45">
        <v>54</v>
      </c>
      <c r="E25" s="6">
        <v>47</v>
      </c>
      <c r="F25" s="6">
        <v>29</v>
      </c>
      <c r="G25" s="6">
        <v>76</v>
      </c>
      <c r="H25" s="46">
        <v>49</v>
      </c>
      <c r="I25" s="43">
        <f t="shared" si="0"/>
        <v>255</v>
      </c>
      <c r="J25" s="6">
        <f>RANK(I25,$I$5:$I$31)</f>
        <v>24</v>
      </c>
      <c r="K25" s="28">
        <f>(I25-$I$32)/$I$33*10+50</f>
        <v>36.659581130223998</v>
      </c>
      <c r="L25" s="36">
        <v>56</v>
      </c>
      <c r="M25" s="12">
        <v>68</v>
      </c>
      <c r="N25" s="12">
        <v>98</v>
      </c>
      <c r="O25" s="51">
        <v>46</v>
      </c>
      <c r="P25" s="49">
        <f t="shared" si="1"/>
        <v>523</v>
      </c>
      <c r="Q25" s="6">
        <f>RANK(P25,$P$5:$P$31)</f>
        <v>23</v>
      </c>
      <c r="R25" s="37">
        <f>(P25-$P$32)/$P$33*10+50</f>
        <v>41.236768458672941</v>
      </c>
      <c r="S25" s="34"/>
    </row>
    <row r="26" spans="1:19" s="2" customFormat="1" ht="18.75" customHeight="1" x14ac:dyDescent="0.15">
      <c r="A26" s="3"/>
      <c r="B26" s="11">
        <v>22</v>
      </c>
      <c r="C26" s="41" t="s">
        <v>31</v>
      </c>
      <c r="D26" s="45">
        <v>28</v>
      </c>
      <c r="E26" s="6">
        <v>82</v>
      </c>
      <c r="F26" s="6">
        <v>71</v>
      </c>
      <c r="G26" s="6">
        <v>28</v>
      </c>
      <c r="H26" s="46">
        <v>75</v>
      </c>
      <c r="I26" s="43">
        <f t="shared" si="0"/>
        <v>284</v>
      </c>
      <c r="J26" s="6">
        <f>RANK(I26,$I$5:$I$31)</f>
        <v>21</v>
      </c>
      <c r="K26" s="28">
        <f>(I26-$I$32)/$I$33*10+50</f>
        <v>42.687017930590194</v>
      </c>
      <c r="L26" s="36">
        <v>81</v>
      </c>
      <c r="M26" s="12">
        <v>56</v>
      </c>
      <c r="N26" s="12">
        <v>85</v>
      </c>
      <c r="O26" s="51">
        <v>66</v>
      </c>
      <c r="P26" s="49">
        <f t="shared" si="1"/>
        <v>572</v>
      </c>
      <c r="Q26" s="6">
        <f>RANK(P26,$P$5:$P$31)</f>
        <v>10</v>
      </c>
      <c r="R26" s="37">
        <f>(P26-$P$32)/$P$33*10+50</f>
        <v>50.519198666179513</v>
      </c>
      <c r="S26" s="34"/>
    </row>
    <row r="27" spans="1:19" s="2" customFormat="1" ht="18.75" customHeight="1" x14ac:dyDescent="0.15">
      <c r="A27" s="3"/>
      <c r="B27" s="11">
        <v>23</v>
      </c>
      <c r="C27" s="40" t="s">
        <v>32</v>
      </c>
      <c r="D27" s="45">
        <v>85</v>
      </c>
      <c r="E27" s="6">
        <v>25</v>
      </c>
      <c r="F27" s="6">
        <v>73</v>
      </c>
      <c r="G27" s="6">
        <v>79</v>
      </c>
      <c r="H27" s="46">
        <v>47</v>
      </c>
      <c r="I27" s="43">
        <f t="shared" si="0"/>
        <v>309</v>
      </c>
      <c r="J27" s="6">
        <f>RANK(I27,$I$5:$I$31)</f>
        <v>15</v>
      </c>
      <c r="K27" s="28">
        <f>(I27-$I$32)/$I$33*10+50</f>
        <v>47.883084137802427</v>
      </c>
      <c r="L27" s="36">
        <v>71</v>
      </c>
      <c r="M27" s="12">
        <v>50</v>
      </c>
      <c r="N27" s="12">
        <v>51</v>
      </c>
      <c r="O27" s="51">
        <v>89</v>
      </c>
      <c r="P27" s="49">
        <f t="shared" si="1"/>
        <v>570</v>
      </c>
      <c r="Q27" s="6">
        <f>RANK(P27,$P$5:$P$31)</f>
        <v>12</v>
      </c>
      <c r="R27" s="37">
        <f>(P27-$P$32)/$P$33*10+50</f>
        <v>50.140323963832302</v>
      </c>
      <c r="S27" s="34"/>
    </row>
    <row r="28" spans="1:19" s="2" customFormat="1" ht="18.75" customHeight="1" x14ac:dyDescent="0.15">
      <c r="A28" s="3"/>
      <c r="B28" s="11">
        <v>24</v>
      </c>
      <c r="C28" s="40" t="s">
        <v>33</v>
      </c>
      <c r="D28" s="45">
        <v>74</v>
      </c>
      <c r="E28" s="6">
        <v>25</v>
      </c>
      <c r="F28" s="6">
        <v>43</v>
      </c>
      <c r="G28" s="6">
        <v>25</v>
      </c>
      <c r="H28" s="46">
        <v>86</v>
      </c>
      <c r="I28" s="43">
        <f t="shared" si="0"/>
        <v>253</v>
      </c>
      <c r="J28" s="6">
        <f>RANK(I28,$I$5:$I$31)</f>
        <v>25</v>
      </c>
      <c r="K28" s="28">
        <f>(I28-$I$32)/$I$33*10+50</f>
        <v>36.243895833647024</v>
      </c>
      <c r="L28" s="36">
        <v>87</v>
      </c>
      <c r="M28" s="12">
        <v>62</v>
      </c>
      <c r="N28" s="12">
        <v>90</v>
      </c>
      <c r="O28" s="51">
        <v>43</v>
      </c>
      <c r="P28" s="49">
        <f t="shared" si="1"/>
        <v>535</v>
      </c>
      <c r="Q28" s="6">
        <f>RANK(P28,$P$5:$P$31)</f>
        <v>18</v>
      </c>
      <c r="R28" s="37">
        <f>(P28-$P$32)/$P$33*10+50</f>
        <v>43.510016672756187</v>
      </c>
      <c r="S28" s="34"/>
    </row>
    <row r="29" spans="1:19" s="2" customFormat="1" ht="18.75" customHeight="1" x14ac:dyDescent="0.15">
      <c r="A29" s="3"/>
      <c r="B29" s="11">
        <v>25</v>
      </c>
      <c r="C29" s="40" t="s">
        <v>34</v>
      </c>
      <c r="D29" s="45">
        <v>78</v>
      </c>
      <c r="E29" s="6">
        <v>55</v>
      </c>
      <c r="F29" s="6">
        <v>73</v>
      </c>
      <c r="G29" s="6">
        <v>97</v>
      </c>
      <c r="H29" s="46">
        <v>88</v>
      </c>
      <c r="I29" s="43">
        <f t="shared" si="0"/>
        <v>391</v>
      </c>
      <c r="J29" s="6">
        <f>RANK(I29,$I$5:$I$31)</f>
        <v>3</v>
      </c>
      <c r="K29" s="28">
        <f>(I29-$I$32)/$I$33*10+50</f>
        <v>64.926181297458555</v>
      </c>
      <c r="L29" s="36">
        <v>63</v>
      </c>
      <c r="M29" s="12">
        <v>76</v>
      </c>
      <c r="N29" s="12">
        <v>82</v>
      </c>
      <c r="O29" s="51">
        <v>38</v>
      </c>
      <c r="P29" s="49">
        <f t="shared" si="1"/>
        <v>650</v>
      </c>
      <c r="Q29" s="6">
        <f>RANK(P29,$P$5:$P$31)</f>
        <v>3</v>
      </c>
      <c r="R29" s="37">
        <f>(P29-$P$32)/$P$33*10+50</f>
        <v>65.295312057720579</v>
      </c>
      <c r="S29" s="34"/>
    </row>
    <row r="30" spans="1:19" s="2" customFormat="1" ht="18.75" customHeight="1" x14ac:dyDescent="0.15">
      <c r="A30" s="3"/>
      <c r="B30" s="11">
        <v>26</v>
      </c>
      <c r="C30" s="40" t="s">
        <v>35</v>
      </c>
      <c r="D30" s="45">
        <v>82</v>
      </c>
      <c r="E30" s="6">
        <v>32</v>
      </c>
      <c r="F30" s="6">
        <v>25</v>
      </c>
      <c r="G30" s="6">
        <v>60</v>
      </c>
      <c r="H30" s="46">
        <v>80</v>
      </c>
      <c r="I30" s="43">
        <f t="shared" si="0"/>
        <v>279</v>
      </c>
      <c r="J30" s="6">
        <f>RANK(I30,$I$5:$I$31)</f>
        <v>23</v>
      </c>
      <c r="K30" s="28">
        <f>(I30-$I$32)/$I$33*10+50</f>
        <v>41.647804689147748</v>
      </c>
      <c r="L30" s="36">
        <v>92</v>
      </c>
      <c r="M30" s="12">
        <v>71</v>
      </c>
      <c r="N30" s="12">
        <v>52</v>
      </c>
      <c r="O30" s="51">
        <v>38</v>
      </c>
      <c r="P30" s="49">
        <f t="shared" si="1"/>
        <v>532</v>
      </c>
      <c r="Q30" s="6">
        <f>RANK(P30,$P$5:$P$31)</f>
        <v>19</v>
      </c>
      <c r="R30" s="37">
        <f>(P30-$P$32)/$P$33*10+50</f>
        <v>42.941704619235374</v>
      </c>
      <c r="S30" s="34"/>
    </row>
    <row r="31" spans="1:19" s="2" customFormat="1" ht="18.75" customHeight="1" thickBot="1" x14ac:dyDescent="0.2">
      <c r="A31" s="3"/>
      <c r="B31" s="13">
        <v>27</v>
      </c>
      <c r="C31" s="42" t="s">
        <v>54</v>
      </c>
      <c r="D31" s="47">
        <v>55</v>
      </c>
      <c r="E31" s="7">
        <v>32</v>
      </c>
      <c r="F31" s="7">
        <v>67</v>
      </c>
      <c r="G31" s="7">
        <v>97</v>
      </c>
      <c r="H31" s="48">
        <v>73</v>
      </c>
      <c r="I31" s="44">
        <f t="shared" si="0"/>
        <v>324</v>
      </c>
      <c r="J31" s="7">
        <f>RANK(I31,$I$5:$I$31)</f>
        <v>13</v>
      </c>
      <c r="K31" s="29">
        <f>(I31-$I$32)/$I$33*10+50</f>
        <v>51.000723862129767</v>
      </c>
      <c r="L31" s="38">
        <v>88</v>
      </c>
      <c r="M31" s="14">
        <v>68</v>
      </c>
      <c r="N31" s="14">
        <v>32</v>
      </c>
      <c r="O31" s="52">
        <v>76</v>
      </c>
      <c r="P31" s="50">
        <f t="shared" si="1"/>
        <v>588</v>
      </c>
      <c r="Q31" s="7">
        <f>RANK(P31,$P$5:$P$31)</f>
        <v>8</v>
      </c>
      <c r="R31" s="39">
        <f>(P31-$P$32)/$P$33*10+50</f>
        <v>53.550196284957167</v>
      </c>
      <c r="S31" s="35"/>
    </row>
    <row r="32" spans="1:19" ht="18.75" customHeight="1" x14ac:dyDescent="0.15">
      <c r="G32" s="31" t="s">
        <v>36</v>
      </c>
      <c r="H32" s="32"/>
      <c r="I32" s="33">
        <f>AVERAGE(I5:I31)</f>
        <v>319.18518518518516</v>
      </c>
      <c r="N32" s="31" t="s">
        <v>52</v>
      </c>
      <c r="O32" s="32"/>
      <c r="P32" s="67">
        <f>AVERAGE(P5:P31)</f>
        <v>569.25925925925924</v>
      </c>
    </row>
    <row r="33" spans="7:16" ht="18.75" customHeight="1" thickBot="1" x14ac:dyDescent="0.2">
      <c r="G33" s="24" t="s">
        <v>37</v>
      </c>
      <c r="H33" s="25"/>
      <c r="I33" s="21">
        <f>STDEVP(I5:I31)</f>
        <v>48.113320737329218</v>
      </c>
      <c r="N33" s="68" t="s">
        <v>53</v>
      </c>
      <c r="O33" s="69"/>
      <c r="P33" s="21">
        <f>STDEVP(P5:P31)</f>
        <v>52.787900263849458</v>
      </c>
    </row>
  </sheetData>
  <mergeCells count="8">
    <mergeCell ref="R2:S2"/>
    <mergeCell ref="D2:F2"/>
    <mergeCell ref="H2:J2"/>
    <mergeCell ref="G32:H32"/>
    <mergeCell ref="G33:H33"/>
    <mergeCell ref="N32:O32"/>
    <mergeCell ref="N33:O33"/>
    <mergeCell ref="L2:N2"/>
  </mergeCells>
  <phoneticPr fontId="1"/>
  <printOptions horizontalCentered="1"/>
  <pageMargins left="0.35433070866141736" right="0.11811023622047245" top="0.38" bottom="0.23622047244094491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2022-04-01T04:03:03Z</cp:lastPrinted>
  <dcterms:created xsi:type="dcterms:W3CDTF">2014-02-15T04:43:52Z</dcterms:created>
  <dcterms:modified xsi:type="dcterms:W3CDTF">2022-04-01T04:03:06Z</dcterms:modified>
</cp:coreProperties>
</file>